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MFA\History\"/>
    </mc:Choice>
  </mc:AlternateContent>
  <xr:revisionPtr revIDLastSave="0" documentId="8_{463BB310-A44C-49D9-A1F5-76D54C4914C4}" xr6:coauthVersionLast="47" xr6:coauthVersionMax="47" xr10:uidLastSave="{00000000-0000-0000-0000-000000000000}"/>
  <bookViews>
    <workbookView xWindow="-108" yWindow="-108" windowWidth="23256" windowHeight="12456" xr2:uid="{152D7E91-0311-4584-B85A-9842104BF516}"/>
  </bookViews>
  <sheets>
    <sheet name="Arsenal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0" i="1" l="1"/>
  <c r="D39" i="1"/>
  <c r="D38" i="1"/>
  <c r="D37" i="1"/>
  <c r="D36" i="1"/>
  <c r="L35" i="1"/>
  <c r="K35" i="1"/>
  <c r="J35" i="1"/>
  <c r="I35" i="1"/>
  <c r="H35" i="1"/>
  <c r="G35" i="1"/>
  <c r="F35" i="1"/>
  <c r="E35" i="1"/>
  <c r="D33" i="1"/>
  <c r="D32" i="1"/>
  <c r="D31" i="1"/>
  <c r="D30" i="1"/>
  <c r="D29" i="1"/>
  <c r="L28" i="1"/>
  <c r="K28" i="1"/>
  <c r="J28" i="1"/>
  <c r="I28" i="1"/>
  <c r="H28" i="1"/>
  <c r="G28" i="1"/>
  <c r="F28" i="1"/>
  <c r="E28" i="1"/>
  <c r="D26" i="1"/>
  <c r="J22" i="1"/>
  <c r="D24" i="1" s="1"/>
  <c r="I22" i="1"/>
  <c r="D23" i="1" s="1"/>
  <c r="H22" i="1"/>
  <c r="G22" i="1"/>
  <c r="F22" i="1"/>
  <c r="E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  <c r="K22" i="1" s="1"/>
  <c r="L7" i="1"/>
  <c r="L22" i="1" s="1"/>
  <c r="D25" i="1" s="1"/>
  <c r="K7" i="1"/>
  <c r="L6" i="1"/>
  <c r="K6" i="1"/>
</calcChain>
</file>

<file path=xl/sharedStrings.xml><?xml version="1.0" encoding="utf-8"?>
<sst xmlns="http://schemas.openxmlformats.org/spreadsheetml/2006/main" count="50" uniqueCount="25">
  <si>
    <t>SENIOR TEAM</t>
  </si>
  <si>
    <t>SEASON</t>
  </si>
  <si>
    <t>LEAGUE</t>
  </si>
  <si>
    <t>POS</t>
  </si>
  <si>
    <t>PL</t>
  </si>
  <si>
    <t>W</t>
  </si>
  <si>
    <t>D</t>
  </si>
  <si>
    <t>L</t>
  </si>
  <si>
    <t>GF</t>
  </si>
  <si>
    <t>GA</t>
  </si>
  <si>
    <t>GD</t>
  </si>
  <si>
    <t>PTS</t>
  </si>
  <si>
    <t>NOTES</t>
  </si>
  <si>
    <t>Premier League</t>
  </si>
  <si>
    <t>Division One</t>
  </si>
  <si>
    <t>Promoted by Play Offs</t>
  </si>
  <si>
    <t>Relegated</t>
  </si>
  <si>
    <t>TOTALS</t>
  </si>
  <si>
    <t>Average Goals Per Game</t>
  </si>
  <si>
    <t>Ave Goals Conceded/Game</t>
  </si>
  <si>
    <t>Average Points Per Game</t>
  </si>
  <si>
    <t>Win Percentage</t>
  </si>
  <si>
    <t>Premier</t>
  </si>
  <si>
    <t>Average Position</t>
  </si>
  <si>
    <t>Div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</si>
</sst>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2" borderId="4" xfId="0" applyFont="1" applyFill="1" applyBorder="1"/>
    <xf numFmtId="0" fontId="1" fillId="2" borderId="0" xfId="0" applyFont="1" applyFill="1" applyAlignment="1">
      <alignment horizontal="center" vertical="justify"/>
    </xf>
    <xf numFmtId="0" fontId="2" fillId="2" borderId="5" xfId="0" applyFont="1" applyFill="1" applyBorder="1" applyAlignment="1">
      <alignment horizontal="center" vertical="justify"/>
    </xf>
    <xf numFmtId="0" fontId="2" fillId="2" borderId="6" xfId="0" applyFont="1" applyFill="1" applyBorder="1" applyAlignment="1">
      <alignment horizontal="center" vertical="justify"/>
    </xf>
    <xf numFmtId="0" fontId="2" fillId="2" borderId="7" xfId="0" applyFont="1" applyFill="1" applyBorder="1" applyAlignment="1">
      <alignment horizontal="center" vertical="justify"/>
    </xf>
    <xf numFmtId="0" fontId="2" fillId="2" borderId="8" xfId="0" applyFont="1" applyFill="1" applyBorder="1" applyAlignment="1">
      <alignment horizontal="center" vertical="justify"/>
    </xf>
    <xf numFmtId="0" fontId="0" fillId="0" borderId="0" xfId="0" applyAlignment="1">
      <alignment horizontal="center" vertical="justify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2" fillId="0" borderId="9" xfId="0" applyFont="1" applyBorder="1" applyAlignment="1">
      <alignment horizontal="center"/>
    </xf>
    <xf numFmtId="0" fontId="1" fillId="2" borderId="10" xfId="0" applyFont="1" applyFill="1" applyBorder="1"/>
    <xf numFmtId="0" fontId="1" fillId="2" borderId="11" xfId="0" applyFont="1" applyFill="1" applyBorder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0" xfId="0" applyFont="1" applyBorder="1"/>
    <xf numFmtId="0" fontId="2" fillId="0" borderId="0" xfId="0" applyFont="1" applyAlignment="1">
      <alignment horizontal="center"/>
    </xf>
    <xf numFmtId="0" fontId="3" fillId="2" borderId="11" xfId="0" applyFont="1" applyFill="1" applyBorder="1"/>
    <xf numFmtId="0" fontId="4" fillId="0" borderId="0" xfId="0" applyFont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1" fillId="2" borderId="5" xfId="0" applyFont="1" applyFill="1" applyBorder="1"/>
    <xf numFmtId="0" fontId="2" fillId="2" borderId="6" xfId="0" applyFont="1" applyFill="1" applyBorder="1"/>
    <xf numFmtId="0" fontId="1" fillId="2" borderId="8" xfId="0" applyFont="1" applyFill="1" applyBorder="1"/>
    <xf numFmtId="0" fontId="2" fillId="0" borderId="1" xfId="0" applyFont="1" applyBorder="1"/>
    <xf numFmtId="0" fontId="2" fillId="0" borderId="2" xfId="0" applyFont="1" applyBorder="1"/>
    <xf numFmtId="2" fontId="2" fillId="0" borderId="3" xfId="0" applyNumberFormat="1" applyFont="1" applyBorder="1"/>
    <xf numFmtId="0" fontId="2" fillId="0" borderId="9" xfId="0" applyFont="1" applyBorder="1"/>
    <xf numFmtId="2" fontId="2" fillId="0" borderId="10" xfId="0" applyNumberFormat="1" applyFont="1" applyBorder="1"/>
    <xf numFmtId="0" fontId="2" fillId="0" borderId="12" xfId="0" applyFont="1" applyBorder="1"/>
    <xf numFmtId="0" fontId="2" fillId="0" borderId="13" xfId="0" applyFont="1" applyBorder="1"/>
    <xf numFmtId="10" fontId="2" fillId="0" borderId="14" xfId="0" applyNumberFormat="1" applyFont="1" applyBorder="1"/>
    <xf numFmtId="0" fontId="2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lubs%20History/Arsenal/Arsenal%20League%20Histo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nior Team"/>
      <sheetName val="Senior Team Prem"/>
      <sheetName val="Senior Team Div 1"/>
      <sheetName val="U23 Team"/>
      <sheetName val="U23 prem"/>
      <sheetName val="u23 div 1"/>
    </sheetNames>
    <sheetDataSet>
      <sheetData sheetId="0"/>
      <sheetData sheetId="1">
        <row r="17">
          <cell r="D17">
            <v>294</v>
          </cell>
          <cell r="E17">
            <v>102</v>
          </cell>
          <cell r="F17">
            <v>87</v>
          </cell>
          <cell r="G17">
            <v>105</v>
          </cell>
          <cell r="H17">
            <v>297</v>
          </cell>
          <cell r="I17">
            <v>325</v>
          </cell>
          <cell r="J17">
            <v>-28</v>
          </cell>
          <cell r="K17">
            <v>393</v>
          </cell>
        </row>
        <row r="20">
          <cell r="C20">
            <v>6.0769230769230766</v>
          </cell>
        </row>
        <row r="21">
          <cell r="C21">
            <v>1.010204081632653</v>
          </cell>
        </row>
        <row r="22">
          <cell r="C22">
            <v>1.1054421768707483</v>
          </cell>
        </row>
        <row r="23">
          <cell r="C23">
            <v>1.3367346938775511</v>
          </cell>
        </row>
        <row r="24">
          <cell r="C24">
            <v>0.34693877551020408</v>
          </cell>
        </row>
      </sheetData>
      <sheetData sheetId="2">
        <row r="10">
          <cell r="D10">
            <v>74</v>
          </cell>
          <cell r="E10">
            <v>35</v>
          </cell>
          <cell r="F10">
            <v>23</v>
          </cell>
          <cell r="G10">
            <v>16</v>
          </cell>
          <cell r="H10">
            <v>97</v>
          </cell>
          <cell r="I10">
            <v>49</v>
          </cell>
          <cell r="J10">
            <v>48</v>
          </cell>
          <cell r="K10">
            <v>128</v>
          </cell>
        </row>
        <row r="12">
          <cell r="C12">
            <v>3.6666666666666665</v>
          </cell>
        </row>
        <row r="13">
          <cell r="C13">
            <v>1.3108108108108107</v>
          </cell>
        </row>
        <row r="14">
          <cell r="C14">
            <v>0.66216216216216217</v>
          </cell>
        </row>
        <row r="15">
          <cell r="C15">
            <v>1.7297297297297298</v>
          </cell>
        </row>
        <row r="16">
          <cell r="C16">
            <v>0.47297297297297297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8425B-AA0A-4AA3-AC2A-4AAFB896695D}">
  <dimension ref="A1:N41"/>
  <sheetViews>
    <sheetView tabSelected="1" workbookViewId="0">
      <selection activeCell="P3" sqref="P3"/>
    </sheetView>
  </sheetViews>
  <sheetFormatPr defaultRowHeight="14.4" x14ac:dyDescent="0.3"/>
  <cols>
    <col min="1" max="1" width="3.6640625" customWidth="1"/>
    <col min="2" max="2" width="11.109375" customWidth="1"/>
    <col min="3" max="3" width="20.33203125" customWidth="1"/>
    <col min="4" max="4" width="9.21875" customWidth="1"/>
    <col min="5" max="5" width="5.6640625" customWidth="1"/>
    <col min="6" max="6" width="5.5546875" customWidth="1"/>
    <col min="7" max="8" width="5.33203125" customWidth="1"/>
    <col min="9" max="9" width="5.88671875" customWidth="1"/>
    <col min="10" max="11" width="5.33203125" customWidth="1"/>
    <col min="12" max="12" width="6.5546875" customWidth="1"/>
    <col min="13" max="13" width="26.88671875" customWidth="1"/>
    <col min="14" max="14" width="4.21875" customWidth="1"/>
  </cols>
  <sheetData>
    <row r="1" spans="1:14" ht="18.600000000000001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8.600000000000001" thickBot="1" x14ac:dyDescent="0.4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4"/>
      <c r="M2" s="5"/>
      <c r="N2" s="1"/>
    </row>
    <row r="3" spans="1:14" s="11" customFormat="1" ht="18.600000000000001" thickBot="1" x14ac:dyDescent="0.35">
      <c r="A3" s="6"/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9" t="s">
        <v>11</v>
      </c>
      <c r="M3" s="10" t="s">
        <v>12</v>
      </c>
      <c r="N3" s="6"/>
    </row>
    <row r="4" spans="1:14" ht="18" x14ac:dyDescent="0.35">
      <c r="A4" s="1"/>
      <c r="B4" s="12">
        <v>20</v>
      </c>
      <c r="C4" s="13"/>
      <c r="D4" s="13"/>
      <c r="E4" s="13"/>
      <c r="F4" s="13"/>
      <c r="G4" s="13"/>
      <c r="H4" s="13"/>
      <c r="I4" s="13"/>
      <c r="J4" s="13"/>
      <c r="K4" s="13"/>
      <c r="L4" s="14"/>
      <c r="M4" s="5"/>
      <c r="N4" s="1"/>
    </row>
    <row r="5" spans="1:14" ht="18" x14ac:dyDescent="0.35">
      <c r="A5" s="1"/>
      <c r="B5" s="15">
        <v>19</v>
      </c>
      <c r="C5" s="1"/>
      <c r="D5" s="1"/>
      <c r="E5" s="1"/>
      <c r="F5" s="1"/>
      <c r="G5" s="1"/>
      <c r="H5" s="1"/>
      <c r="I5" s="1"/>
      <c r="J5" s="1"/>
      <c r="K5" s="1"/>
      <c r="L5" s="16"/>
      <c r="M5" s="17"/>
      <c r="N5" s="1"/>
    </row>
    <row r="6" spans="1:14" ht="18" x14ac:dyDescent="0.35">
      <c r="A6" s="1"/>
      <c r="B6" s="15">
        <v>18</v>
      </c>
      <c r="C6" s="18" t="s">
        <v>13</v>
      </c>
      <c r="D6" s="19">
        <v>3</v>
      </c>
      <c r="E6" s="20">
        <v>22</v>
      </c>
      <c r="F6" s="20">
        <v>11</v>
      </c>
      <c r="G6" s="20">
        <v>4</v>
      </c>
      <c r="H6" s="20">
        <v>7</v>
      </c>
      <c r="I6" s="20">
        <v>25</v>
      </c>
      <c r="J6" s="20">
        <v>18</v>
      </c>
      <c r="K6" s="20">
        <f>I6-J6</f>
        <v>7</v>
      </c>
      <c r="L6" s="21">
        <f>F6*3+G6</f>
        <v>37</v>
      </c>
      <c r="M6" s="17"/>
      <c r="N6" s="1"/>
    </row>
    <row r="7" spans="1:14" ht="18" x14ac:dyDescent="0.35">
      <c r="A7" s="1"/>
      <c r="B7" s="15">
        <v>17</v>
      </c>
      <c r="C7" s="22" t="s">
        <v>14</v>
      </c>
      <c r="D7" s="19">
        <v>4</v>
      </c>
      <c r="E7" s="20">
        <v>26</v>
      </c>
      <c r="F7" s="20">
        <v>12</v>
      </c>
      <c r="G7" s="20">
        <v>8</v>
      </c>
      <c r="H7" s="20">
        <v>6</v>
      </c>
      <c r="I7" s="20">
        <v>39</v>
      </c>
      <c r="J7" s="20">
        <v>18</v>
      </c>
      <c r="K7" s="20">
        <f>I7-J7</f>
        <v>21</v>
      </c>
      <c r="L7" s="21">
        <f>F7*3+G7</f>
        <v>44</v>
      </c>
      <c r="M7" s="23" t="s">
        <v>15</v>
      </c>
      <c r="N7" s="1"/>
    </row>
    <row r="8" spans="1:14" ht="18" x14ac:dyDescent="0.35">
      <c r="A8" s="1"/>
      <c r="B8" s="15">
        <v>16</v>
      </c>
      <c r="C8" s="22" t="s">
        <v>14</v>
      </c>
      <c r="D8" s="24">
        <v>3</v>
      </c>
      <c r="E8" s="20">
        <v>26</v>
      </c>
      <c r="F8" s="20">
        <v>14</v>
      </c>
      <c r="G8" s="20">
        <v>8</v>
      </c>
      <c r="H8" s="20">
        <v>4</v>
      </c>
      <c r="I8" s="20">
        <v>30</v>
      </c>
      <c r="J8" s="20">
        <v>14</v>
      </c>
      <c r="K8" s="20">
        <f>I8-J8</f>
        <v>16</v>
      </c>
      <c r="L8" s="21">
        <f>F8*3+G8</f>
        <v>50</v>
      </c>
      <c r="M8" s="17"/>
      <c r="N8" s="1"/>
    </row>
    <row r="9" spans="1:14" ht="18" x14ac:dyDescent="0.35">
      <c r="A9" s="1"/>
      <c r="B9" s="15">
        <v>15</v>
      </c>
      <c r="C9" s="22" t="s">
        <v>14</v>
      </c>
      <c r="D9" s="24">
        <v>4</v>
      </c>
      <c r="E9" s="20">
        <v>22</v>
      </c>
      <c r="F9" s="20">
        <v>9</v>
      </c>
      <c r="G9" s="20">
        <v>7</v>
      </c>
      <c r="H9" s="20">
        <v>6</v>
      </c>
      <c r="I9" s="20">
        <v>28</v>
      </c>
      <c r="J9" s="20">
        <v>17</v>
      </c>
      <c r="K9" s="20">
        <f t="shared" ref="K9:K21" si="0">I9-J9</f>
        <v>11</v>
      </c>
      <c r="L9" s="21">
        <f t="shared" ref="L9:L21" si="1">F9*3+G9</f>
        <v>34</v>
      </c>
      <c r="M9" s="17"/>
      <c r="N9" s="1"/>
    </row>
    <row r="10" spans="1:14" ht="18" x14ac:dyDescent="0.35">
      <c r="A10" s="1"/>
      <c r="B10" s="15">
        <v>14</v>
      </c>
      <c r="C10" s="22" t="s">
        <v>13</v>
      </c>
      <c r="D10" s="24">
        <v>10</v>
      </c>
      <c r="E10" s="20">
        <v>22</v>
      </c>
      <c r="F10" s="20">
        <v>5</v>
      </c>
      <c r="G10" s="20">
        <v>6</v>
      </c>
      <c r="H10" s="20">
        <v>11</v>
      </c>
      <c r="I10" s="20">
        <v>21</v>
      </c>
      <c r="J10" s="20">
        <v>32</v>
      </c>
      <c r="K10" s="20">
        <f t="shared" si="0"/>
        <v>-11</v>
      </c>
      <c r="L10" s="21">
        <f t="shared" si="1"/>
        <v>21</v>
      </c>
      <c r="M10" s="25" t="s">
        <v>16</v>
      </c>
      <c r="N10" s="1"/>
    </row>
    <row r="11" spans="1:14" ht="18" x14ac:dyDescent="0.35">
      <c r="A11" s="1"/>
      <c r="B11" s="15">
        <v>13</v>
      </c>
      <c r="C11" s="22" t="s">
        <v>13</v>
      </c>
      <c r="D11" s="24">
        <v>6</v>
      </c>
      <c r="E11" s="20">
        <v>18</v>
      </c>
      <c r="F11" s="20">
        <v>6</v>
      </c>
      <c r="G11" s="20">
        <v>5</v>
      </c>
      <c r="H11" s="20">
        <v>7</v>
      </c>
      <c r="I11" s="20">
        <v>13</v>
      </c>
      <c r="J11" s="20">
        <v>18</v>
      </c>
      <c r="K11" s="20">
        <f t="shared" si="0"/>
        <v>-5</v>
      </c>
      <c r="L11" s="21">
        <f t="shared" si="1"/>
        <v>23</v>
      </c>
      <c r="M11" s="17"/>
      <c r="N11" s="1"/>
    </row>
    <row r="12" spans="1:14" ht="18" x14ac:dyDescent="0.35">
      <c r="A12" s="1"/>
      <c r="B12" s="15">
        <v>12</v>
      </c>
      <c r="C12" s="22" t="s">
        <v>13</v>
      </c>
      <c r="D12" s="24">
        <v>8</v>
      </c>
      <c r="E12" s="20">
        <v>18</v>
      </c>
      <c r="F12" s="20">
        <v>6</v>
      </c>
      <c r="G12" s="20">
        <v>1</v>
      </c>
      <c r="H12" s="20">
        <v>11</v>
      </c>
      <c r="I12" s="20">
        <v>16</v>
      </c>
      <c r="J12" s="20">
        <v>27</v>
      </c>
      <c r="K12" s="20">
        <f t="shared" si="0"/>
        <v>-11</v>
      </c>
      <c r="L12" s="21">
        <f t="shared" si="1"/>
        <v>19</v>
      </c>
      <c r="M12" s="17"/>
      <c r="N12" s="1"/>
    </row>
    <row r="13" spans="1:14" ht="18" x14ac:dyDescent="0.35">
      <c r="A13" s="1"/>
      <c r="B13" s="15">
        <v>11</v>
      </c>
      <c r="C13" s="22" t="s">
        <v>13</v>
      </c>
      <c r="D13" s="24">
        <v>3</v>
      </c>
      <c r="E13" s="20">
        <v>18</v>
      </c>
      <c r="F13" s="20">
        <v>8</v>
      </c>
      <c r="G13" s="20">
        <v>6</v>
      </c>
      <c r="H13" s="20">
        <v>4</v>
      </c>
      <c r="I13" s="20">
        <v>17</v>
      </c>
      <c r="J13" s="20">
        <v>8</v>
      </c>
      <c r="K13" s="20">
        <f t="shared" si="0"/>
        <v>9</v>
      </c>
      <c r="L13" s="21">
        <f t="shared" si="1"/>
        <v>30</v>
      </c>
      <c r="M13" s="17"/>
      <c r="N13" s="1"/>
    </row>
    <row r="14" spans="1:14" ht="18" x14ac:dyDescent="0.35">
      <c r="A14" s="1"/>
      <c r="B14" s="15">
        <v>10</v>
      </c>
      <c r="C14" s="22" t="s">
        <v>13</v>
      </c>
      <c r="D14" s="24">
        <v>6</v>
      </c>
      <c r="E14" s="20">
        <v>18</v>
      </c>
      <c r="F14" s="20">
        <v>8</v>
      </c>
      <c r="G14" s="20">
        <v>1</v>
      </c>
      <c r="H14" s="20">
        <v>9</v>
      </c>
      <c r="I14" s="20">
        <v>22</v>
      </c>
      <c r="J14" s="20">
        <v>24</v>
      </c>
      <c r="K14" s="20">
        <f t="shared" si="0"/>
        <v>-2</v>
      </c>
      <c r="L14" s="21">
        <f t="shared" si="1"/>
        <v>25</v>
      </c>
      <c r="M14" s="17"/>
      <c r="N14" s="1"/>
    </row>
    <row r="15" spans="1:14" ht="18" x14ac:dyDescent="0.35">
      <c r="A15" s="1"/>
      <c r="B15" s="15">
        <v>9</v>
      </c>
      <c r="C15" s="22" t="s">
        <v>13</v>
      </c>
      <c r="D15" s="24">
        <v>6</v>
      </c>
      <c r="E15" s="20">
        <v>28</v>
      </c>
      <c r="F15" s="20">
        <v>7</v>
      </c>
      <c r="G15" s="20">
        <v>10</v>
      </c>
      <c r="H15" s="20">
        <v>11</v>
      </c>
      <c r="I15" s="20">
        <v>23</v>
      </c>
      <c r="J15" s="20">
        <v>38</v>
      </c>
      <c r="K15" s="20">
        <f t="shared" si="0"/>
        <v>-15</v>
      </c>
      <c r="L15" s="21">
        <f t="shared" si="1"/>
        <v>31</v>
      </c>
      <c r="M15" s="17"/>
      <c r="N15" s="1"/>
    </row>
    <row r="16" spans="1:14" ht="18" x14ac:dyDescent="0.35">
      <c r="A16" s="1"/>
      <c r="B16" s="15">
        <v>8</v>
      </c>
      <c r="C16" s="22" t="s">
        <v>13</v>
      </c>
      <c r="D16" s="19">
        <v>4</v>
      </c>
      <c r="E16" s="20">
        <v>28</v>
      </c>
      <c r="F16" s="20">
        <v>11</v>
      </c>
      <c r="G16" s="20">
        <v>10</v>
      </c>
      <c r="H16" s="20">
        <v>7</v>
      </c>
      <c r="I16" s="20">
        <v>27</v>
      </c>
      <c r="J16" s="20">
        <v>20</v>
      </c>
      <c r="K16" s="20">
        <f>I16-J16</f>
        <v>7</v>
      </c>
      <c r="L16" s="21">
        <f t="shared" si="1"/>
        <v>43</v>
      </c>
      <c r="M16" s="17"/>
      <c r="N16" s="1"/>
    </row>
    <row r="17" spans="1:14" ht="18" x14ac:dyDescent="0.35">
      <c r="A17" s="1"/>
      <c r="B17" s="15">
        <v>7</v>
      </c>
      <c r="C17" s="22" t="s">
        <v>13</v>
      </c>
      <c r="D17" s="24">
        <v>5</v>
      </c>
      <c r="E17" s="20">
        <v>18</v>
      </c>
      <c r="F17" s="20">
        <v>7</v>
      </c>
      <c r="G17" s="20">
        <v>5</v>
      </c>
      <c r="H17" s="20">
        <v>6</v>
      </c>
      <c r="I17" s="20">
        <v>18</v>
      </c>
      <c r="J17" s="20">
        <v>15</v>
      </c>
      <c r="K17" s="20">
        <f t="shared" si="0"/>
        <v>3</v>
      </c>
      <c r="L17" s="21">
        <f t="shared" si="1"/>
        <v>26</v>
      </c>
      <c r="M17" s="17"/>
      <c r="N17" s="1"/>
    </row>
    <row r="18" spans="1:14" ht="18" x14ac:dyDescent="0.35">
      <c r="A18" s="1"/>
      <c r="B18" s="15">
        <v>6</v>
      </c>
      <c r="C18" s="22" t="s">
        <v>13</v>
      </c>
      <c r="D18" s="19">
        <v>3</v>
      </c>
      <c r="E18" s="20">
        <v>18</v>
      </c>
      <c r="F18" s="20">
        <v>6</v>
      </c>
      <c r="G18" s="20">
        <v>7</v>
      </c>
      <c r="H18" s="20">
        <v>5</v>
      </c>
      <c r="I18" s="20">
        <v>14</v>
      </c>
      <c r="J18" s="20">
        <v>13</v>
      </c>
      <c r="K18" s="20">
        <f t="shared" si="0"/>
        <v>1</v>
      </c>
      <c r="L18" s="21">
        <f t="shared" si="1"/>
        <v>25</v>
      </c>
      <c r="M18" s="17"/>
      <c r="N18" s="1"/>
    </row>
    <row r="19" spans="1:14" ht="18" x14ac:dyDescent="0.35">
      <c r="A19" s="1"/>
      <c r="B19" s="15">
        <v>5</v>
      </c>
      <c r="C19" s="22" t="s">
        <v>13</v>
      </c>
      <c r="D19" s="19">
        <v>9</v>
      </c>
      <c r="E19" s="20">
        <v>34</v>
      </c>
      <c r="F19" s="20">
        <v>12</v>
      </c>
      <c r="G19" s="20">
        <v>13</v>
      </c>
      <c r="H19" s="20">
        <v>9</v>
      </c>
      <c r="I19" s="20">
        <v>35</v>
      </c>
      <c r="J19" s="20">
        <v>30</v>
      </c>
      <c r="K19" s="20">
        <f t="shared" si="0"/>
        <v>5</v>
      </c>
      <c r="L19" s="21">
        <f t="shared" si="1"/>
        <v>49</v>
      </c>
      <c r="M19" s="17"/>
      <c r="N19" s="1"/>
    </row>
    <row r="20" spans="1:14" ht="18" x14ac:dyDescent="0.35">
      <c r="A20" s="1"/>
      <c r="B20" s="15">
        <v>4</v>
      </c>
      <c r="C20" s="22" t="s">
        <v>13</v>
      </c>
      <c r="D20" s="19">
        <v>6</v>
      </c>
      <c r="E20" s="20">
        <v>22</v>
      </c>
      <c r="F20" s="20">
        <v>7</v>
      </c>
      <c r="G20" s="20">
        <v>7</v>
      </c>
      <c r="H20" s="20">
        <v>8</v>
      </c>
      <c r="I20" s="20">
        <v>21</v>
      </c>
      <c r="J20" s="20">
        <v>36</v>
      </c>
      <c r="K20" s="20">
        <f t="shared" si="0"/>
        <v>-15</v>
      </c>
      <c r="L20" s="21">
        <f t="shared" si="1"/>
        <v>28</v>
      </c>
      <c r="M20" s="17"/>
      <c r="N20" s="1"/>
    </row>
    <row r="21" spans="1:14" ht="18.600000000000001" thickBot="1" x14ac:dyDescent="0.4">
      <c r="A21" s="1"/>
      <c r="B21" s="15">
        <v>3</v>
      </c>
      <c r="C21" s="22" t="s">
        <v>13</v>
      </c>
      <c r="D21" s="19">
        <v>10</v>
      </c>
      <c r="E21" s="20">
        <v>30</v>
      </c>
      <c r="F21" s="20">
        <v>8</v>
      </c>
      <c r="G21" s="20">
        <v>12</v>
      </c>
      <c r="H21" s="20">
        <v>10</v>
      </c>
      <c r="I21" s="20">
        <v>45</v>
      </c>
      <c r="J21" s="20">
        <v>46</v>
      </c>
      <c r="K21" s="20">
        <f t="shared" si="0"/>
        <v>-1</v>
      </c>
      <c r="L21" s="21">
        <f t="shared" si="1"/>
        <v>36</v>
      </c>
      <c r="M21" s="17"/>
      <c r="N21" s="1"/>
    </row>
    <row r="22" spans="1:14" ht="18.600000000000001" thickBot="1" x14ac:dyDescent="0.4">
      <c r="A22" s="1"/>
      <c r="B22" s="26"/>
      <c r="C22" s="27" t="s">
        <v>17</v>
      </c>
      <c r="D22" s="27"/>
      <c r="E22" s="27">
        <f>SUM(E6:E21)</f>
        <v>368</v>
      </c>
      <c r="F22" s="27">
        <f t="shared" ref="F22:L22" si="2">SUM(F6:F21)</f>
        <v>137</v>
      </c>
      <c r="G22" s="27">
        <f t="shared" si="2"/>
        <v>110</v>
      </c>
      <c r="H22" s="27">
        <f t="shared" si="2"/>
        <v>121</v>
      </c>
      <c r="I22" s="27">
        <f t="shared" si="2"/>
        <v>394</v>
      </c>
      <c r="J22" s="27">
        <f t="shared" si="2"/>
        <v>374</v>
      </c>
      <c r="K22" s="27">
        <f t="shared" si="2"/>
        <v>20</v>
      </c>
      <c r="L22" s="27">
        <f t="shared" si="2"/>
        <v>521</v>
      </c>
      <c r="M22" s="28"/>
      <c r="N22" s="1"/>
    </row>
    <row r="23" spans="1:14" ht="18" x14ac:dyDescent="0.35">
      <c r="A23" s="1"/>
      <c r="B23" s="29" t="s">
        <v>18</v>
      </c>
      <c r="C23" s="30"/>
      <c r="D23" s="31">
        <f xml:space="preserve"> I22/E22</f>
        <v>1.0706521739130435</v>
      </c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8" x14ac:dyDescent="0.35">
      <c r="A24" s="1"/>
      <c r="B24" s="32" t="s">
        <v>19</v>
      </c>
      <c r="C24" s="18"/>
      <c r="D24" s="33">
        <f>J22/E22</f>
        <v>1.0163043478260869</v>
      </c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8" x14ac:dyDescent="0.35">
      <c r="A25" s="1"/>
      <c r="B25" s="32" t="s">
        <v>20</v>
      </c>
      <c r="C25" s="18"/>
      <c r="D25" s="33">
        <f>L22/E22</f>
        <v>1.4157608695652173</v>
      </c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8.600000000000001" thickBot="1" x14ac:dyDescent="0.4">
      <c r="A26" s="1"/>
      <c r="B26" s="34" t="s">
        <v>21</v>
      </c>
      <c r="C26" s="35"/>
      <c r="D26" s="36">
        <f xml:space="preserve"> F22/E22</f>
        <v>0.37228260869565216</v>
      </c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8.600000000000001" thickBot="1" x14ac:dyDescent="0.4">
      <c r="A27" s="1"/>
      <c r="B27" s="37"/>
      <c r="C27" s="37"/>
      <c r="D27" s="37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8.600000000000001" thickBot="1" x14ac:dyDescent="0.4">
      <c r="A28" s="1"/>
      <c r="B28" s="38" t="s">
        <v>22</v>
      </c>
      <c r="C28" s="39" t="s">
        <v>17</v>
      </c>
      <c r="D28" s="27"/>
      <c r="E28" s="27">
        <f>'[1]Senior Team Prem'!D17</f>
        <v>294</v>
      </c>
      <c r="F28" s="27">
        <f>'[1]Senior Team Prem'!E17</f>
        <v>102</v>
      </c>
      <c r="G28" s="27">
        <f>'[1]Senior Team Prem'!F17</f>
        <v>87</v>
      </c>
      <c r="H28" s="27">
        <f>'[1]Senior Team Prem'!G17</f>
        <v>105</v>
      </c>
      <c r="I28" s="27">
        <f>'[1]Senior Team Prem'!H17</f>
        <v>297</v>
      </c>
      <c r="J28" s="27">
        <f>'[1]Senior Team Prem'!I17</f>
        <v>325</v>
      </c>
      <c r="K28" s="27">
        <f>'[1]Senior Team Prem'!J17</f>
        <v>-28</v>
      </c>
      <c r="L28" s="40">
        <f>'[1]Senior Team Prem'!K17</f>
        <v>393</v>
      </c>
      <c r="M28" s="1"/>
      <c r="N28" s="1"/>
    </row>
    <row r="29" spans="1:14" ht="18" x14ac:dyDescent="0.35">
      <c r="A29" s="1"/>
      <c r="B29" s="29" t="s">
        <v>23</v>
      </c>
      <c r="C29" s="30"/>
      <c r="D29" s="31">
        <f>'[1]Senior Team Prem'!C20</f>
        <v>6.0769230769230766</v>
      </c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8" x14ac:dyDescent="0.35">
      <c r="A30" s="1"/>
      <c r="B30" s="32" t="s">
        <v>18</v>
      </c>
      <c r="C30" s="18"/>
      <c r="D30" s="33">
        <f>'[1]Senior Team Prem'!C21</f>
        <v>1.010204081632653</v>
      </c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8" x14ac:dyDescent="0.35">
      <c r="A31" s="1"/>
      <c r="B31" s="32" t="s">
        <v>19</v>
      </c>
      <c r="C31" s="18"/>
      <c r="D31" s="33">
        <f>'[1]Senior Team Prem'!C22</f>
        <v>1.1054421768707483</v>
      </c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8" x14ac:dyDescent="0.35">
      <c r="A32" s="1"/>
      <c r="B32" s="32" t="s">
        <v>20</v>
      </c>
      <c r="C32" s="18"/>
      <c r="D32" s="33">
        <f>'[1]Senior Team Prem'!C23</f>
        <v>1.3367346938775511</v>
      </c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8.600000000000001" thickBot="1" x14ac:dyDescent="0.4">
      <c r="A33" s="1"/>
      <c r="B33" s="34" t="s">
        <v>21</v>
      </c>
      <c r="C33" s="35"/>
      <c r="D33" s="36">
        <f>'[1]Senior Team Prem'!C24</f>
        <v>0.34693877551020408</v>
      </c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8.600000000000001" thickBo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8.600000000000001" thickBot="1" x14ac:dyDescent="0.4">
      <c r="A35" s="1"/>
      <c r="B35" s="38" t="s">
        <v>24</v>
      </c>
      <c r="C35" s="39" t="s">
        <v>17</v>
      </c>
      <c r="D35" s="27"/>
      <c r="E35" s="27">
        <f>'[1]Senior Team Div 1'!D10</f>
        <v>74</v>
      </c>
      <c r="F35" s="27">
        <f>'[1]Senior Team Div 1'!E10</f>
        <v>35</v>
      </c>
      <c r="G35" s="27">
        <f>'[1]Senior Team Div 1'!F10</f>
        <v>23</v>
      </c>
      <c r="H35" s="27">
        <f>'[1]Senior Team Div 1'!G10</f>
        <v>16</v>
      </c>
      <c r="I35" s="27">
        <f>'[1]Senior Team Div 1'!H10</f>
        <v>97</v>
      </c>
      <c r="J35" s="27">
        <f>'[1]Senior Team Div 1'!I10</f>
        <v>49</v>
      </c>
      <c r="K35" s="27">
        <f>'[1]Senior Team Div 1'!J10</f>
        <v>48</v>
      </c>
      <c r="L35" s="40">
        <f>'[1]Senior Team Div 1'!K10</f>
        <v>128</v>
      </c>
      <c r="M35" s="1"/>
      <c r="N35" s="1"/>
    </row>
    <row r="36" spans="1:14" ht="18" x14ac:dyDescent="0.35">
      <c r="A36" s="1"/>
      <c r="B36" s="29" t="s">
        <v>23</v>
      </c>
      <c r="C36" s="30"/>
      <c r="D36" s="31">
        <f>'[1]Senior Team Div 1'!C12</f>
        <v>3.6666666666666665</v>
      </c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8" x14ac:dyDescent="0.35">
      <c r="A37" s="1"/>
      <c r="B37" s="32" t="s">
        <v>18</v>
      </c>
      <c r="C37" s="18"/>
      <c r="D37" s="33">
        <f>'[1]Senior Team Div 1'!C13</f>
        <v>1.3108108108108107</v>
      </c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8" x14ac:dyDescent="0.35">
      <c r="A38" s="1"/>
      <c r="B38" s="32" t="s">
        <v>19</v>
      </c>
      <c r="C38" s="18"/>
      <c r="D38" s="33">
        <f>'[1]Senior Team Div 1'!C14</f>
        <v>0.66216216216216217</v>
      </c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8" x14ac:dyDescent="0.35">
      <c r="A39" s="1"/>
      <c r="B39" s="32" t="s">
        <v>20</v>
      </c>
      <c r="C39" s="18"/>
      <c r="D39" s="33">
        <f>'[1]Senior Team Div 1'!C15</f>
        <v>1.7297297297297298</v>
      </c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8.600000000000001" thickBot="1" x14ac:dyDescent="0.4">
      <c r="A40" s="1"/>
      <c r="B40" s="34" t="s">
        <v>21</v>
      </c>
      <c r="C40" s="35"/>
      <c r="D40" s="36">
        <f>'[1]Senior Team Div 1'!C16</f>
        <v>0.47297297297297297</v>
      </c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8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Arsenal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Gooch</dc:creator>
  <cp:lastModifiedBy>David Gooch</cp:lastModifiedBy>
  <dcterms:created xsi:type="dcterms:W3CDTF">2022-11-12T19:16:57Z</dcterms:created>
  <dcterms:modified xsi:type="dcterms:W3CDTF">2022-11-12T19:19:01Z</dcterms:modified>
</cp:coreProperties>
</file>